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GAZ grupa zakupowa 18 04 2016\"/>
    </mc:Choice>
  </mc:AlternateContent>
  <xr:revisionPtr revIDLastSave="0" documentId="13_ncr:1_{907891D6-91A5-41A7-8254-0365AD3880CC}" xr6:coauthVersionLast="47" xr6:coauthVersionMax="47" xr10:uidLastSave="{00000000-0000-0000-0000-000000000000}"/>
  <bookViews>
    <workbookView xWindow="2070" yWindow="4095" windowWidth="18900" windowHeight="11055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4" i="1" l="1"/>
  <c r="B15" i="1" s="1"/>
  <c r="E14" i="1"/>
  <c r="E15" i="1" s="1"/>
  <c r="E18" i="1" s="1"/>
  <c r="C12" i="1"/>
  <c r="C11" i="1"/>
  <c r="C10" i="1"/>
  <c r="C9" i="1"/>
  <c r="C8" i="1"/>
  <c r="C7" i="1"/>
  <c r="C6" i="1"/>
  <c r="C5" i="1"/>
  <c r="F5" i="1"/>
  <c r="F10" i="1"/>
  <c r="F12" i="1"/>
  <c r="F11" i="1"/>
  <c r="F9" i="1"/>
  <c r="F8" i="1"/>
  <c r="F7" i="1"/>
  <c r="F6" i="1"/>
  <c r="E17" i="1" l="1"/>
  <c r="E20" i="1"/>
  <c r="E23" i="1" s="1"/>
  <c r="E21" i="1"/>
  <c r="E24" i="1" s="1"/>
  <c r="K10" i="1"/>
  <c r="I12" i="1"/>
  <c r="I11" i="1"/>
  <c r="I9" i="1"/>
  <c r="I8" i="1"/>
  <c r="I7" i="1"/>
  <c r="I6" i="1"/>
  <c r="I5" i="1"/>
  <c r="E25" i="1" l="1"/>
  <c r="V12" i="1"/>
  <c r="V11" i="1"/>
  <c r="V10" i="1"/>
  <c r="V9" i="1"/>
  <c r="Q12" i="1"/>
  <c r="Q11" i="1"/>
  <c r="Q10" i="1"/>
  <c r="Q9" i="1"/>
  <c r="Q8" i="1"/>
  <c r="Q7" i="1"/>
  <c r="Q6" i="1"/>
  <c r="Q5" i="1"/>
  <c r="N12" i="1"/>
  <c r="N11" i="1"/>
  <c r="N10" i="1"/>
  <c r="N9" i="1"/>
  <c r="N8" i="1"/>
  <c r="N7" i="1"/>
  <c r="N6" i="1"/>
  <c r="N5" i="1"/>
  <c r="AE12" i="1" l="1"/>
  <c r="AC12" i="1" s="1"/>
  <c r="AE11" i="1"/>
  <c r="AA11" i="1" s="1"/>
  <c r="AE10" i="1"/>
  <c r="AA10" i="1" s="1"/>
  <c r="AE9" i="1"/>
  <c r="AA9" i="1" s="1"/>
  <c r="AD12" i="1"/>
  <c r="AD11" i="1"/>
  <c r="AD10" i="1"/>
  <c r="AD9" i="1"/>
</calcChain>
</file>

<file path=xl/sharedStrings.xml><?xml version="1.0" encoding="utf-8"?>
<sst xmlns="http://schemas.openxmlformats.org/spreadsheetml/2006/main" count="100" uniqueCount="40">
  <si>
    <t>ENEA</t>
  </si>
  <si>
    <t>NOVUM</t>
  </si>
  <si>
    <t>PGNiG</t>
  </si>
  <si>
    <t>ENERGIA dla FIRM</t>
  </si>
  <si>
    <t xml:space="preserve">ENERGIA dla FIRM </t>
  </si>
  <si>
    <t>gr. taryf.</t>
  </si>
  <si>
    <t>1.1</t>
  </si>
  <si>
    <t>2.1</t>
  </si>
  <si>
    <t>3.6</t>
  </si>
  <si>
    <t>3.9</t>
  </si>
  <si>
    <t>x</t>
  </si>
  <si>
    <t>zł/kWh</t>
  </si>
  <si>
    <t>przetarg na 2017 rok</t>
  </si>
  <si>
    <t>wybrana oferta</t>
  </si>
  <si>
    <t>SIME POLSKA</t>
  </si>
  <si>
    <t>przetarg na 2016 rok</t>
  </si>
  <si>
    <t>rok 2015</t>
  </si>
  <si>
    <t>PGNiG od 01 09 2015</t>
  </si>
  <si>
    <t>PGNiG od 01 10 2015</t>
  </si>
  <si>
    <t>przetarg na 2018 rok</t>
  </si>
  <si>
    <t>Fortum</t>
  </si>
  <si>
    <t>ONICO</t>
  </si>
  <si>
    <t>TAURON</t>
  </si>
  <si>
    <t>wzrost w porównaniu do 2018</t>
  </si>
  <si>
    <t>wzrost w porównaniu do 2017</t>
  </si>
  <si>
    <t>spadek w porównaniu do 2016</t>
  </si>
  <si>
    <t>spadek w porównaniu do 2015</t>
  </si>
  <si>
    <t>przetarg na 2019 rok</t>
  </si>
  <si>
    <t>przetarg na 2020 rok</t>
  </si>
  <si>
    <t>spadek w porównaniu do 2019</t>
  </si>
  <si>
    <t>Energa</t>
  </si>
  <si>
    <t>5.1</t>
  </si>
  <si>
    <t>6.1</t>
  </si>
  <si>
    <t>7.A1</t>
  </si>
  <si>
    <t>przetarg na 2021 rok</t>
  </si>
  <si>
    <t>spadek w porównaniu do 2020</t>
  </si>
  <si>
    <t>przetarg na 2022 rok</t>
  </si>
  <si>
    <t>wzrost w porównaniu do 2021</t>
  </si>
  <si>
    <t>ilość kWh</t>
  </si>
  <si>
    <t>średnia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</si>
</sst>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164" fontId="1" fillId="0" borderId="0" xfId="0" applyNumberFormat="1" applyFont="1"/>
    <xf numFmtId="3" fontId="1" fillId="0" borderId="0" xfId="0" applyNumberFormat="1" applyFont="1"/>
    <xf numFmtId="0" fontId="1" fillId="0" borderId="0" xfId="0" applyNumberFormat="1" applyFont="1" applyAlignment="1">
      <alignment wrapText="1"/>
    </xf>
    <xf numFmtId="0" fontId="1" fillId="0" borderId="0" xfId="0" applyNumberFormat="1" applyFont="1"/>
    <xf numFmtId="164" fontId="1" fillId="0" borderId="0" xfId="0" applyNumberFormat="1" applyFont="1" applyFill="1"/>
    <xf numFmtId="4" fontId="1" fillId="0" borderId="0" xfId="0" applyNumberFormat="1" applyFont="1" applyFill="1"/>
    <xf numFmtId="3" fontId="1" fillId="0" borderId="0" xfId="0" applyNumberFormat="1" applyFont="1" applyFill="1"/>
    <xf numFmtId="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Border="1" applyAlignment="1"/>
    <xf numFmtId="0" fontId="1" fillId="2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0" xfId="0" applyNumberFormat="1" applyFont="1" applyFill="1"/>
    <xf numFmtId="0" fontId="1" fillId="0" borderId="0" xfId="0" applyNumberFormat="1" applyFont="1" applyFill="1" applyAlignment="1">
      <alignment horizontal="center"/>
    </xf>
    <xf numFmtId="164" fontId="1" fillId="0" borderId="0" xfId="0" applyNumberFormat="1" applyFont="1" applyBorder="1"/>
    <xf numFmtId="164" fontId="1" fillId="0" borderId="0" xfId="0" applyNumberFormat="1" applyFont="1" applyFill="1" applyBorder="1"/>
    <xf numFmtId="3" fontId="1" fillId="0" borderId="0" xfId="0" applyNumberFormat="1" applyFont="1" applyFill="1" applyBorder="1"/>
    <xf numFmtId="164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0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Border="1" applyAlignment="1">
      <alignment wrapText="1"/>
    </xf>
    <xf numFmtId="4" fontId="1" fillId="0" borderId="0" xfId="0" applyNumberFormat="1" applyFont="1" applyFill="1" applyBorder="1"/>
    <xf numFmtId="164" fontId="1" fillId="2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/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164" fontId="1" fillId="6" borderId="1" xfId="0" applyNumberFormat="1" applyFont="1" applyFill="1" applyBorder="1"/>
    <xf numFmtId="10" fontId="1" fillId="6" borderId="1" xfId="0" applyNumberFormat="1" applyFont="1" applyFill="1" applyBorder="1"/>
    <xf numFmtId="10" fontId="1" fillId="5" borderId="1" xfId="0" applyNumberFormat="1" applyFont="1" applyFill="1" applyBorder="1"/>
    <xf numFmtId="10" fontId="1" fillId="2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 wrapText="1"/>
    </xf>
    <xf numFmtId="164" fontId="1" fillId="6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wrapText="1"/>
    </xf>
    <xf numFmtId="10" fontId="1" fillId="3" borderId="1" xfId="0" applyNumberFormat="1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 wrapText="1"/>
    </xf>
    <xf numFmtId="10" fontId="1" fillId="0" borderId="1" xfId="0" applyNumberFormat="1" applyFont="1" applyFill="1" applyBorder="1"/>
    <xf numFmtId="164" fontId="1" fillId="0" borderId="1" xfId="0" applyNumberFormat="1" applyFont="1" applyFill="1" applyBorder="1"/>
    <xf numFmtId="164" fontId="3" fillId="7" borderId="1" xfId="0" applyNumberFormat="1" applyFont="1" applyFill="1" applyBorder="1"/>
    <xf numFmtId="164" fontId="3" fillId="0" borderId="1" xfId="0" applyNumberFormat="1" applyFont="1" applyBorder="1" applyAlignment="1">
      <alignment horizontal="center"/>
    </xf>
    <xf numFmtId="10" fontId="3" fillId="7" borderId="1" xfId="0" applyNumberFormat="1" applyFont="1" applyFill="1" applyBorder="1"/>
    <xf numFmtId="164" fontId="1" fillId="8" borderId="1" xfId="0" applyNumberFormat="1" applyFont="1" applyFill="1" applyBorder="1" applyAlignment="1">
      <alignment horizontal="center"/>
    </xf>
    <xf numFmtId="164" fontId="1" fillId="8" borderId="1" xfId="0" applyNumberFormat="1" applyFont="1" applyFill="1" applyBorder="1" applyAlignment="1">
      <alignment horizontal="center" wrapText="1"/>
    </xf>
    <xf numFmtId="164" fontId="3" fillId="8" borderId="1" xfId="0" applyNumberFormat="1" applyFont="1" applyFill="1" applyBorder="1"/>
    <xf numFmtId="10" fontId="3" fillId="8" borderId="1" xfId="0" applyNumberFormat="1" applyFont="1" applyFill="1" applyBorder="1"/>
    <xf numFmtId="164" fontId="1" fillId="0" borderId="1" xfId="0" applyNumberFormat="1" applyFont="1" applyBorder="1" applyAlignment="1">
      <alignment horizontal="center"/>
    </xf>
    <xf numFmtId="164" fontId="1" fillId="9" borderId="1" xfId="0" applyNumberFormat="1" applyFont="1" applyFill="1" applyBorder="1" applyAlignment="1">
      <alignment horizontal="center"/>
    </xf>
    <xf numFmtId="164" fontId="1" fillId="9" borderId="1" xfId="0" applyNumberFormat="1" applyFont="1" applyFill="1" applyBorder="1" applyAlignment="1">
      <alignment horizontal="center" wrapText="1"/>
    </xf>
    <xf numFmtId="164" fontId="3" fillId="9" borderId="1" xfId="0" applyNumberFormat="1" applyFont="1" applyFill="1" applyBorder="1"/>
    <xf numFmtId="10" fontId="3" fillId="9" borderId="1" xfId="0" applyNumberFormat="1" applyFont="1" applyFill="1" applyBorder="1"/>
    <xf numFmtId="164" fontId="1" fillId="0" borderId="0" xfId="0" applyNumberFormat="1" applyFont="1" applyAlignment="1">
      <alignment wrapText="1"/>
    </xf>
    <xf numFmtId="164" fontId="1" fillId="0" borderId="1" xfId="0" applyNumberFormat="1" applyFont="1" applyBorder="1" applyAlignment="1">
      <alignment horizontal="center"/>
    </xf>
    <xf numFmtId="164" fontId="1" fillId="8" borderId="2" xfId="0" applyNumberFormat="1" applyFont="1" applyFill="1" applyBorder="1" applyAlignment="1">
      <alignment horizontal="center"/>
    </xf>
    <xf numFmtId="164" fontId="1" fillId="8" borderId="4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164" fontId="1" fillId="9" borderId="2" xfId="0" applyNumberFormat="1" applyFont="1" applyFill="1" applyBorder="1" applyAlignment="1">
      <alignment horizontal="center"/>
    </xf>
    <xf numFmtId="164" fontId="1" fillId="9" borderId="4" xfId="0" applyNumberFormat="1" applyFont="1" applyFill="1" applyBorder="1" applyAlignment="1">
      <alignment horizontal="center"/>
    </xf>
    <xf numFmtId="164" fontId="1" fillId="5" borderId="2" xfId="0" applyNumberFormat="1" applyFont="1" applyFill="1" applyBorder="1" applyAlignment="1">
      <alignment horizontal="center"/>
    </xf>
    <xf numFmtId="164" fontId="1" fillId="5" borderId="4" xfId="0" applyNumberFormat="1" applyFont="1" applyFill="1" applyBorder="1" applyAlignment="1">
      <alignment horizontal="center"/>
    </xf>
    <xf numFmtId="164" fontId="1" fillId="5" borderId="3" xfId="0" applyNumberFormat="1" applyFont="1" applyFill="1" applyBorder="1" applyAlignment="1">
      <alignment horizontal="center"/>
    </xf>
    <xf numFmtId="164" fontId="1" fillId="7" borderId="2" xfId="0" applyNumberFormat="1" applyFont="1" applyFill="1" applyBorder="1" applyAlignment="1">
      <alignment horizontal="center"/>
    </xf>
    <xf numFmtId="164" fontId="1" fillId="7" borderId="4" xfId="0" applyNumberFormat="1" applyFont="1" applyFill="1" applyBorder="1" applyAlignment="1">
      <alignment horizontal="center"/>
    </xf>
    <xf numFmtId="164" fontId="1" fillId="6" borderId="2" xfId="0" applyNumberFormat="1" applyFont="1" applyFill="1" applyBorder="1" applyAlignment="1">
      <alignment horizontal="center"/>
    </xf>
    <xf numFmtId="164" fontId="1" fillId="6" borderId="4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az%20przetarg%2022%2010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>
        <row r="63">
          <cell r="B63">
            <v>0.10972999999999999</v>
          </cell>
          <cell r="D63">
            <v>0.10972999999999999</v>
          </cell>
        </row>
        <row r="64">
          <cell r="D64">
            <v>0.11155</v>
          </cell>
        </row>
        <row r="65">
          <cell r="D65">
            <v>0.10865</v>
          </cell>
        </row>
        <row r="66">
          <cell r="B66">
            <v>0.11119</v>
          </cell>
          <cell r="D66">
            <v>9.4339999999999993E-2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68"/>
  <sheetViews>
    <sheetView tabSelected="1" workbookViewId="0">
      <selection activeCell="F11" sqref="F11"/>
    </sheetView>
  </sheetViews>
  <sheetFormatPr defaultRowHeight="12" x14ac:dyDescent="0.2"/>
  <cols>
    <col min="1" max="1" width="9.140625" style="1"/>
    <col min="2" max="2" width="13.85546875" style="1" customWidth="1"/>
    <col min="3" max="3" width="10.7109375" style="1" customWidth="1"/>
    <col min="4" max="4" width="9.140625" style="1"/>
    <col min="5" max="5" width="15.7109375" style="1" customWidth="1"/>
    <col min="6" max="6" width="12" style="1" customWidth="1"/>
    <col min="7" max="7" width="13" style="1" customWidth="1"/>
    <col min="8" max="8" width="15.7109375" style="1" customWidth="1"/>
    <col min="9" max="9" width="12" style="1" customWidth="1"/>
    <col min="10" max="10" width="13" style="1" customWidth="1"/>
    <col min="11" max="11" width="12" style="1" customWidth="1"/>
    <col min="12" max="12" width="9.140625" style="1"/>
    <col min="13" max="13" width="15.7109375" style="1" customWidth="1"/>
    <col min="14" max="14" width="12" style="1" customWidth="1"/>
    <col min="15" max="15" width="9.140625" style="1"/>
    <col min="16" max="16" width="12.85546875" style="1" customWidth="1"/>
    <col min="17" max="17" width="11.85546875" style="1" customWidth="1"/>
    <col min="18" max="20" width="9.140625" style="1"/>
    <col min="21" max="21" width="15.140625" style="1" customWidth="1"/>
    <col min="22" max="22" width="12" style="1" customWidth="1"/>
    <col min="23" max="23" width="11.42578125" style="1" customWidth="1"/>
    <col min="24" max="24" width="12.140625" style="1" customWidth="1"/>
    <col min="25" max="25" width="13.28515625" style="1" customWidth="1"/>
    <col min="26" max="26" width="16.42578125" style="1" customWidth="1"/>
    <col min="27" max="27" width="11.5703125" style="1" customWidth="1"/>
    <col min="28" max="28" width="15.42578125" style="1" customWidth="1"/>
    <col min="29" max="29" width="11.7109375" style="1" customWidth="1"/>
    <col min="30" max="30" width="19.42578125" style="1" customWidth="1"/>
    <col min="31" max="31" width="16.7109375" style="1" customWidth="1"/>
    <col min="32" max="32" width="10.85546875" style="1" customWidth="1"/>
    <col min="33" max="33" width="11.7109375" style="1" customWidth="1"/>
    <col min="34" max="34" width="15.7109375" style="1" customWidth="1"/>
    <col min="35" max="35" width="13.42578125" style="1" customWidth="1"/>
    <col min="36" max="36" width="15" style="1" customWidth="1"/>
    <col min="37" max="38" width="12.42578125" style="5" customWidth="1"/>
    <col min="39" max="16384" width="9.140625" style="1"/>
  </cols>
  <sheetData>
    <row r="1" spans="1:44" x14ac:dyDescent="0.2">
      <c r="D1" s="70" t="s">
        <v>11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</row>
    <row r="2" spans="1:44" x14ac:dyDescent="0.2">
      <c r="A2" s="9"/>
      <c r="B2" s="82" t="s">
        <v>36</v>
      </c>
      <c r="C2" s="83"/>
      <c r="D2" s="9"/>
      <c r="E2" s="71" t="s">
        <v>34</v>
      </c>
      <c r="F2" s="72"/>
      <c r="G2" s="72"/>
      <c r="H2" s="87" t="s">
        <v>28</v>
      </c>
      <c r="I2" s="88"/>
      <c r="J2" s="88"/>
      <c r="K2" s="88"/>
      <c r="L2" s="88"/>
      <c r="M2" s="89" t="s">
        <v>27</v>
      </c>
      <c r="N2" s="90"/>
      <c r="O2" s="90"/>
      <c r="P2" s="84" t="s">
        <v>19</v>
      </c>
      <c r="Q2" s="85"/>
      <c r="R2" s="85"/>
      <c r="S2" s="85"/>
      <c r="T2" s="86"/>
      <c r="U2" s="75" t="s">
        <v>12</v>
      </c>
      <c r="V2" s="76"/>
      <c r="W2" s="76"/>
      <c r="X2" s="76"/>
      <c r="Y2" s="77"/>
      <c r="Z2" s="91" t="s">
        <v>15</v>
      </c>
      <c r="AA2" s="92"/>
      <c r="AB2" s="92"/>
      <c r="AC2" s="93"/>
      <c r="AD2" s="80" t="s">
        <v>16</v>
      </c>
      <c r="AE2" s="80"/>
    </row>
    <row r="3" spans="1:44" x14ac:dyDescent="0.2">
      <c r="A3" s="9"/>
      <c r="B3" s="58"/>
      <c r="C3" s="58"/>
      <c r="D3" s="9"/>
      <c r="E3" s="58" t="s">
        <v>13</v>
      </c>
      <c r="F3" s="58"/>
      <c r="G3" s="58"/>
      <c r="H3" s="58" t="s">
        <v>13</v>
      </c>
      <c r="I3" s="58"/>
      <c r="J3" s="58" t="s">
        <v>13</v>
      </c>
      <c r="K3" s="43"/>
      <c r="L3" s="9"/>
      <c r="M3" s="40" t="s">
        <v>13</v>
      </c>
      <c r="N3" s="40"/>
      <c r="O3" s="9"/>
      <c r="P3" s="15" t="s">
        <v>13</v>
      </c>
      <c r="Q3" s="40"/>
      <c r="R3" s="9"/>
      <c r="S3" s="9"/>
      <c r="T3" s="9"/>
      <c r="U3" s="10" t="s">
        <v>13</v>
      </c>
      <c r="V3" s="40"/>
      <c r="W3" s="10"/>
      <c r="X3" s="10"/>
      <c r="Y3" s="10"/>
      <c r="Z3" s="78" t="s">
        <v>13</v>
      </c>
      <c r="AA3" s="79"/>
      <c r="AB3" s="79"/>
      <c r="AC3" s="42"/>
      <c r="AD3" s="70"/>
      <c r="AE3" s="70"/>
    </row>
    <row r="4" spans="1:44" s="3" customFormat="1" ht="36" x14ac:dyDescent="0.2">
      <c r="A4" s="64" t="s">
        <v>5</v>
      </c>
      <c r="B4" s="65" t="s">
        <v>2</v>
      </c>
      <c r="C4" s="66" t="s">
        <v>37</v>
      </c>
      <c r="D4" s="10" t="s">
        <v>5</v>
      </c>
      <c r="E4" s="60" t="s">
        <v>2</v>
      </c>
      <c r="F4" s="61" t="s">
        <v>35</v>
      </c>
      <c r="G4" s="60" t="s">
        <v>20</v>
      </c>
      <c r="H4" s="53" t="s">
        <v>2</v>
      </c>
      <c r="I4" s="54" t="s">
        <v>29</v>
      </c>
      <c r="J4" s="53" t="s">
        <v>20</v>
      </c>
      <c r="K4" s="54" t="s">
        <v>29</v>
      </c>
      <c r="L4" s="53" t="s">
        <v>30</v>
      </c>
      <c r="M4" s="44" t="s">
        <v>2</v>
      </c>
      <c r="N4" s="50" t="s">
        <v>23</v>
      </c>
      <c r="O4" s="44" t="s">
        <v>20</v>
      </c>
      <c r="P4" s="38" t="s">
        <v>2</v>
      </c>
      <c r="Q4" s="49" t="s">
        <v>24</v>
      </c>
      <c r="R4" s="38" t="s">
        <v>20</v>
      </c>
      <c r="S4" s="38" t="s">
        <v>21</v>
      </c>
      <c r="T4" s="38" t="s">
        <v>22</v>
      </c>
      <c r="U4" s="12" t="s">
        <v>3</v>
      </c>
      <c r="V4" s="12" t="s">
        <v>25</v>
      </c>
      <c r="W4" s="12" t="s">
        <v>0</v>
      </c>
      <c r="X4" s="12" t="s">
        <v>2</v>
      </c>
      <c r="Y4" s="12" t="s">
        <v>1</v>
      </c>
      <c r="Z4" s="13" t="s">
        <v>14</v>
      </c>
      <c r="AA4" s="51" t="s">
        <v>26</v>
      </c>
      <c r="AB4" s="13" t="s">
        <v>4</v>
      </c>
      <c r="AC4" s="51" t="s">
        <v>26</v>
      </c>
      <c r="AD4" s="37" t="s">
        <v>17</v>
      </c>
      <c r="AE4" s="37" t="s">
        <v>18</v>
      </c>
      <c r="AF4" s="19"/>
      <c r="AG4" s="19"/>
      <c r="AH4" s="20"/>
      <c r="AI4" s="19"/>
      <c r="AJ4" s="24"/>
      <c r="AK4" s="19"/>
      <c r="AL4" s="19"/>
      <c r="AM4" s="19"/>
      <c r="AN4" s="25"/>
      <c r="AO4" s="25"/>
      <c r="AP4" s="26"/>
    </row>
    <row r="5" spans="1:44" x14ac:dyDescent="0.2">
      <c r="A5" s="8" t="s">
        <v>6</v>
      </c>
      <c r="B5" s="67">
        <v>0.16311</v>
      </c>
      <c r="C5" s="68">
        <f>(B5-E5)/E5</f>
        <v>1.0594696969696968</v>
      </c>
      <c r="D5" s="8" t="s">
        <v>6</v>
      </c>
      <c r="E5" s="62">
        <v>7.9200000000000007E-2</v>
      </c>
      <c r="F5" s="63">
        <f>(H5-E5)/H5</f>
        <v>0.25745359084942804</v>
      </c>
      <c r="G5" s="56">
        <v>0</v>
      </c>
      <c r="H5" s="57">
        <v>0.10666</v>
      </c>
      <c r="I5" s="59">
        <f>(M5-H5)/M5</f>
        <v>2.9569647893731135E-2</v>
      </c>
      <c r="J5" s="56">
        <v>0</v>
      </c>
      <c r="K5" s="56"/>
      <c r="L5" s="56">
        <v>0</v>
      </c>
      <c r="M5" s="45">
        <v>0.10990999999999999</v>
      </c>
      <c r="N5" s="46">
        <f>(M5-P5)/P5</f>
        <v>0.19910538948287135</v>
      </c>
      <c r="O5" s="9">
        <v>0</v>
      </c>
      <c r="P5" s="39">
        <v>9.1660000000000005E-2</v>
      </c>
      <c r="Q5" s="47">
        <f>(P5-U5)/U5</f>
        <v>0.14718397997496879</v>
      </c>
      <c r="R5" s="9">
        <v>0</v>
      </c>
      <c r="S5" s="9">
        <v>9.1899999999999996E-2</v>
      </c>
      <c r="T5" s="9">
        <v>0</v>
      </c>
      <c r="U5" s="36">
        <v>7.9899999999999999E-2</v>
      </c>
      <c r="V5" s="36" t="s">
        <v>10</v>
      </c>
      <c r="W5" s="10">
        <v>0</v>
      </c>
      <c r="X5" s="10">
        <v>7.9990000000000006E-2</v>
      </c>
      <c r="Y5" s="10">
        <v>0</v>
      </c>
      <c r="Z5" s="10" t="s">
        <v>10</v>
      </c>
      <c r="AA5" s="40" t="s">
        <v>10</v>
      </c>
      <c r="AB5" s="10" t="s">
        <v>10</v>
      </c>
      <c r="AC5" s="40" t="s">
        <v>10</v>
      </c>
      <c r="AD5" s="10" t="s">
        <v>10</v>
      </c>
      <c r="AE5" s="10" t="s">
        <v>10</v>
      </c>
      <c r="AF5" s="73"/>
      <c r="AG5" s="73"/>
      <c r="AH5" s="73"/>
      <c r="AI5" s="73"/>
      <c r="AJ5" s="73"/>
      <c r="AK5" s="73"/>
      <c r="AL5" s="73"/>
      <c r="AM5" s="73"/>
      <c r="AN5" s="25"/>
      <c r="AO5" s="25"/>
      <c r="AP5" s="19"/>
    </row>
    <row r="6" spans="1:44" ht="13.5" customHeight="1" x14ac:dyDescent="0.2">
      <c r="A6" s="8" t="s">
        <v>7</v>
      </c>
      <c r="B6" s="67">
        <v>0.16311</v>
      </c>
      <c r="C6" s="68">
        <f t="shared" ref="C6:C12" si="0">(B6-E6)/E6</f>
        <v>1.0594696969696968</v>
      </c>
      <c r="D6" s="8" t="s">
        <v>7</v>
      </c>
      <c r="E6" s="62">
        <v>7.9200000000000007E-2</v>
      </c>
      <c r="F6" s="63">
        <f t="shared" ref="F6:F12" si="1">(H6-E6)/H6</f>
        <v>0.25745359084942804</v>
      </c>
      <c r="G6" s="56">
        <v>0</v>
      </c>
      <c r="H6" s="57">
        <v>0.10666</v>
      </c>
      <c r="I6" s="59">
        <f>(M6-H6)/M6</f>
        <v>2.9569647893731135E-2</v>
      </c>
      <c r="J6" s="56">
        <v>0</v>
      </c>
      <c r="K6" s="56"/>
      <c r="L6" s="56">
        <v>0</v>
      </c>
      <c r="M6" s="45">
        <v>0.10990999999999999</v>
      </c>
      <c r="N6" s="46">
        <f t="shared" ref="N6:N12" si="2">(M6-P6)/P6</f>
        <v>0.19910538948287135</v>
      </c>
      <c r="O6" s="9">
        <v>0</v>
      </c>
      <c r="P6" s="39">
        <v>9.1660000000000005E-2</v>
      </c>
      <c r="Q6" s="47">
        <f t="shared" ref="Q6:Q12" si="3">(P6-U6)/U6</f>
        <v>0.14718397997496879</v>
      </c>
      <c r="R6" s="9">
        <v>0</v>
      </c>
      <c r="S6" s="9">
        <v>9.1899999999999996E-2</v>
      </c>
      <c r="T6" s="9">
        <v>0</v>
      </c>
      <c r="U6" s="36">
        <v>7.9899999999999999E-2</v>
      </c>
      <c r="V6" s="36" t="s">
        <v>10</v>
      </c>
      <c r="W6" s="10">
        <v>0</v>
      </c>
      <c r="X6" s="10">
        <v>8.0579999999999999E-2</v>
      </c>
      <c r="Y6" s="10">
        <v>0</v>
      </c>
      <c r="Z6" s="10" t="s">
        <v>10</v>
      </c>
      <c r="AA6" s="40" t="s">
        <v>10</v>
      </c>
      <c r="AB6" s="10" t="s">
        <v>10</v>
      </c>
      <c r="AC6" s="40" t="s">
        <v>10</v>
      </c>
      <c r="AD6" s="10" t="s">
        <v>10</v>
      </c>
      <c r="AE6" s="10" t="s">
        <v>10</v>
      </c>
      <c r="AF6" s="27"/>
      <c r="AG6" s="27"/>
      <c r="AH6" s="25"/>
      <c r="AI6" s="25"/>
      <c r="AJ6" s="25"/>
      <c r="AK6" s="25"/>
      <c r="AL6" s="25"/>
      <c r="AM6" s="25"/>
      <c r="AN6" s="25"/>
      <c r="AO6" s="25"/>
      <c r="AP6" s="19"/>
    </row>
    <row r="7" spans="1:44" x14ac:dyDescent="0.2">
      <c r="A7" s="8" t="s">
        <v>8</v>
      </c>
      <c r="B7" s="67">
        <v>0.16958999999999999</v>
      </c>
      <c r="C7" s="68">
        <f t="shared" si="0"/>
        <v>1.2611999999999999</v>
      </c>
      <c r="D7" s="8" t="s">
        <v>8</v>
      </c>
      <c r="E7" s="62">
        <v>7.4999999999999997E-2</v>
      </c>
      <c r="F7" s="63">
        <f t="shared" si="1"/>
        <v>0.259990133201776</v>
      </c>
      <c r="G7" s="56">
        <v>7.5819999999999999E-2</v>
      </c>
      <c r="H7" s="57">
        <v>0.10135</v>
      </c>
      <c r="I7" s="59">
        <f>(M7-H7)/M7</f>
        <v>5.6507168125116421E-2</v>
      </c>
      <c r="J7" s="56">
        <v>0</v>
      </c>
      <c r="K7" s="56"/>
      <c r="L7" s="56">
        <v>0</v>
      </c>
      <c r="M7" s="45">
        <v>0.10742</v>
      </c>
      <c r="N7" s="46">
        <f t="shared" si="2"/>
        <v>0.2217925386715196</v>
      </c>
      <c r="O7" s="9">
        <v>0.10959000000000001</v>
      </c>
      <c r="P7" s="39">
        <v>8.7919999999999998E-2</v>
      </c>
      <c r="Q7" s="47">
        <f t="shared" si="3"/>
        <v>0.10037546933667083</v>
      </c>
      <c r="R7" s="9">
        <v>9.0800000000000006E-2</v>
      </c>
      <c r="S7" s="9">
        <v>9.1899999999999996E-2</v>
      </c>
      <c r="T7" s="9">
        <v>0</v>
      </c>
      <c r="U7" s="36">
        <v>7.9899999999999999E-2</v>
      </c>
      <c r="V7" s="36" t="s">
        <v>10</v>
      </c>
      <c r="W7" s="10">
        <v>0</v>
      </c>
      <c r="X7" s="10">
        <v>8.1909999999999997E-2</v>
      </c>
      <c r="Y7" s="10">
        <v>9.6509999999999999E-2</v>
      </c>
      <c r="Z7" s="10" t="s">
        <v>10</v>
      </c>
      <c r="AA7" s="40" t="s">
        <v>10</v>
      </c>
      <c r="AB7" s="10" t="s">
        <v>10</v>
      </c>
      <c r="AC7" s="40" t="s">
        <v>10</v>
      </c>
      <c r="AD7" s="10" t="s">
        <v>10</v>
      </c>
      <c r="AE7" s="10" t="s">
        <v>10</v>
      </c>
      <c r="AF7" s="28"/>
      <c r="AG7" s="19"/>
      <c r="AH7" s="25"/>
      <c r="AI7" s="25"/>
      <c r="AJ7" s="25"/>
      <c r="AK7" s="25"/>
      <c r="AL7" s="25"/>
      <c r="AM7" s="25"/>
      <c r="AN7" s="29"/>
      <c r="AO7" s="29"/>
      <c r="AP7" s="19"/>
    </row>
    <row r="8" spans="1:44" x14ac:dyDescent="0.2">
      <c r="A8" s="8" t="s">
        <v>9</v>
      </c>
      <c r="B8" s="67">
        <v>0.16958999999999999</v>
      </c>
      <c r="C8" s="68">
        <f t="shared" si="0"/>
        <v>1.2611999999999999</v>
      </c>
      <c r="D8" s="8" t="s">
        <v>9</v>
      </c>
      <c r="E8" s="62">
        <v>7.4999999999999997E-2</v>
      </c>
      <c r="F8" s="63">
        <f t="shared" si="1"/>
        <v>0.259990133201776</v>
      </c>
      <c r="G8" s="56">
        <v>7.5819999999999999E-2</v>
      </c>
      <c r="H8" s="57">
        <v>0.10135</v>
      </c>
      <c r="I8" s="59">
        <f>(M8-H8)/M8</f>
        <v>5.6507168125116421E-2</v>
      </c>
      <c r="J8" s="56">
        <v>0</v>
      </c>
      <c r="K8" s="56"/>
      <c r="L8" s="56">
        <v>0</v>
      </c>
      <c r="M8" s="45">
        <v>0.10742</v>
      </c>
      <c r="N8" s="46">
        <f t="shared" si="2"/>
        <v>0.2217925386715196</v>
      </c>
      <c r="O8" s="9">
        <v>0.10959000000000001</v>
      </c>
      <c r="P8" s="39">
        <v>8.7919999999999998E-2</v>
      </c>
      <c r="Q8" s="47">
        <f t="shared" si="3"/>
        <v>0.10037546933667083</v>
      </c>
      <c r="R8" s="9">
        <v>9.0800000000000006E-2</v>
      </c>
      <c r="S8" s="9">
        <v>9.1899999999999996E-2</v>
      </c>
      <c r="T8" s="9">
        <v>0</v>
      </c>
      <c r="U8" s="36">
        <v>7.9899999999999999E-2</v>
      </c>
      <c r="V8" s="36" t="s">
        <v>10</v>
      </c>
      <c r="W8" s="10">
        <v>0</v>
      </c>
      <c r="X8" s="10">
        <v>8.1909999999999997E-2</v>
      </c>
      <c r="Y8" s="10">
        <v>0</v>
      </c>
      <c r="Z8" s="10" t="s">
        <v>10</v>
      </c>
      <c r="AA8" s="40" t="s">
        <v>10</v>
      </c>
      <c r="AB8" s="10" t="s">
        <v>10</v>
      </c>
      <c r="AC8" s="40" t="s">
        <v>10</v>
      </c>
      <c r="AD8" s="10" t="s">
        <v>10</v>
      </c>
      <c r="AE8" s="10" t="s">
        <v>10</v>
      </c>
      <c r="AF8" s="28"/>
      <c r="AG8" s="19"/>
      <c r="AH8" s="25"/>
      <c r="AI8" s="25"/>
      <c r="AJ8" s="25"/>
      <c r="AK8" s="25"/>
      <c r="AL8" s="25"/>
      <c r="AM8" s="25"/>
      <c r="AN8" s="29"/>
      <c r="AO8" s="29"/>
      <c r="AP8" s="19"/>
    </row>
    <row r="9" spans="1:44" x14ac:dyDescent="0.2">
      <c r="A9" s="8">
        <v>4</v>
      </c>
      <c r="B9" s="67">
        <v>0.16869000000000001</v>
      </c>
      <c r="C9" s="68">
        <f t="shared" si="0"/>
        <v>1.3241939928354918</v>
      </c>
      <c r="D9" s="8">
        <v>4</v>
      </c>
      <c r="E9" s="62">
        <v>7.2580000000000006E-2</v>
      </c>
      <c r="F9" s="63">
        <f t="shared" si="1"/>
        <v>0.27781094527363182</v>
      </c>
      <c r="G9" s="56">
        <v>7.5469999999999995E-2</v>
      </c>
      <c r="H9" s="57">
        <v>0.10050000000000001</v>
      </c>
      <c r="I9" s="59">
        <f>(M9-H9)/M9</f>
        <v>5.7841942439298723E-2</v>
      </c>
      <c r="J9" s="56">
        <v>0.10145999999999999</v>
      </c>
      <c r="K9" s="56"/>
      <c r="L9" s="56">
        <v>0.104</v>
      </c>
      <c r="M9" s="45">
        <v>0.10667</v>
      </c>
      <c r="N9" s="46">
        <f t="shared" si="2"/>
        <v>0.22426259612073915</v>
      </c>
      <c r="O9" s="9">
        <v>0.10834000000000001</v>
      </c>
      <c r="P9" s="39">
        <v>8.7129999999999999E-2</v>
      </c>
      <c r="Q9" s="47">
        <f t="shared" si="3"/>
        <v>0.14644736842105266</v>
      </c>
      <c r="R9" s="9">
        <v>8.9899999999999994E-2</v>
      </c>
      <c r="S9" s="9">
        <v>9.1899999999999996E-2</v>
      </c>
      <c r="T9" s="9">
        <v>9.4166700000000006E-2</v>
      </c>
      <c r="U9" s="36">
        <v>7.5999999999999998E-2</v>
      </c>
      <c r="V9" s="48">
        <f>(Z9-U9)/Z9</f>
        <v>0.17310412359917318</v>
      </c>
      <c r="W9" s="10">
        <v>9.8100000000000007E-2</v>
      </c>
      <c r="X9" s="10">
        <v>8.1939999999999999E-2</v>
      </c>
      <c r="Y9" s="10">
        <v>9.6509999999999999E-2</v>
      </c>
      <c r="Z9" s="13">
        <v>9.1910000000000006E-2</v>
      </c>
      <c r="AA9" s="52">
        <f>(AE9-Z9)/AE9</f>
        <v>0.15407271053842606</v>
      </c>
      <c r="AB9" s="10" t="s">
        <v>10</v>
      </c>
      <c r="AC9" s="40" t="s">
        <v>10</v>
      </c>
      <c r="AD9" s="37">
        <f>[1]Arkusz1!$D$65</f>
        <v>0.10865</v>
      </c>
      <c r="AE9" s="37">
        <f>[1]Arkusz1!$D$65</f>
        <v>0.10865</v>
      </c>
      <c r="AF9" s="28"/>
      <c r="AG9" s="19"/>
      <c r="AH9" s="25"/>
      <c r="AI9" s="25"/>
      <c r="AJ9" s="25"/>
      <c r="AK9" s="25"/>
      <c r="AL9" s="25"/>
      <c r="AM9" s="25"/>
      <c r="AN9" s="29"/>
      <c r="AO9" s="29"/>
      <c r="AP9" s="19"/>
    </row>
    <row r="10" spans="1:44" x14ac:dyDescent="0.2">
      <c r="A10" s="8" t="s">
        <v>31</v>
      </c>
      <c r="B10" s="67">
        <v>0.17308999999999999</v>
      </c>
      <c r="C10" s="68">
        <f t="shared" si="0"/>
        <v>1.3292961916296595</v>
      </c>
      <c r="D10" s="8" t="s">
        <v>31</v>
      </c>
      <c r="E10" s="62">
        <v>7.4310000000000001E-2</v>
      </c>
      <c r="F10" s="63">
        <f t="shared" si="1"/>
        <v>0.27756173439626669</v>
      </c>
      <c r="G10" s="56">
        <v>7.6020000000000004E-2</v>
      </c>
      <c r="H10" s="56">
        <v>0.10285999999999999</v>
      </c>
      <c r="I10" s="55"/>
      <c r="J10" s="57">
        <v>0.10133</v>
      </c>
      <c r="K10" s="59">
        <f>(L10-J10)/L10</f>
        <v>2.5673076923076847E-2</v>
      </c>
      <c r="L10" s="56">
        <v>0.104</v>
      </c>
      <c r="M10" s="45">
        <v>0.10901</v>
      </c>
      <c r="N10" s="46">
        <f t="shared" si="2"/>
        <v>0.21785275388224767</v>
      </c>
      <c r="O10" s="9">
        <v>0.11</v>
      </c>
      <c r="P10" s="39">
        <v>8.9510000000000006E-2</v>
      </c>
      <c r="Q10" s="47">
        <f t="shared" si="3"/>
        <v>0.18556291390728488</v>
      </c>
      <c r="R10" s="9">
        <v>9.0800000000000006E-2</v>
      </c>
      <c r="S10" s="9">
        <v>9.1899999999999996E-2</v>
      </c>
      <c r="T10" s="9">
        <v>9.8282170000000002E-2</v>
      </c>
      <c r="U10" s="36">
        <v>7.5499999999999998E-2</v>
      </c>
      <c r="V10" s="48">
        <f t="shared" ref="V10:V11" si="4">(Z10-U10)/Z10</f>
        <v>0.17854422804917863</v>
      </c>
      <c r="W10" s="10">
        <v>8.4900000000000003E-2</v>
      </c>
      <c r="X10" s="10">
        <v>8.1839999999999996E-2</v>
      </c>
      <c r="Y10" s="10">
        <v>9.6509999999999999E-2</v>
      </c>
      <c r="Z10" s="13">
        <v>9.1910000000000006E-2</v>
      </c>
      <c r="AA10" s="52">
        <f>(AE10-Z10)/AE10</f>
        <v>0.17606454504706401</v>
      </c>
      <c r="AB10" s="10" t="s">
        <v>10</v>
      </c>
      <c r="AC10" s="40" t="s">
        <v>10</v>
      </c>
      <c r="AD10" s="37">
        <f>[1]Arkusz1!$D$64</f>
        <v>0.11155</v>
      </c>
      <c r="AE10" s="37">
        <f>[1]Arkusz1!$D$64</f>
        <v>0.11155</v>
      </c>
      <c r="AF10" s="28"/>
      <c r="AG10" s="19"/>
      <c r="AH10" s="25"/>
      <c r="AI10" s="25"/>
      <c r="AJ10" s="25"/>
      <c r="AK10" s="25"/>
      <c r="AL10" s="25"/>
      <c r="AM10" s="25"/>
      <c r="AN10" s="29"/>
      <c r="AO10" s="29"/>
      <c r="AP10" s="19"/>
    </row>
    <row r="11" spans="1:44" x14ac:dyDescent="0.2">
      <c r="A11" s="8" t="s">
        <v>32</v>
      </c>
      <c r="B11" s="67">
        <v>0.16902</v>
      </c>
      <c r="C11" s="68">
        <f t="shared" si="0"/>
        <v>1.3488048916064481</v>
      </c>
      <c r="D11" s="8" t="s">
        <v>32</v>
      </c>
      <c r="E11" s="62">
        <v>7.1959999999999996E-2</v>
      </c>
      <c r="F11" s="63">
        <f t="shared" si="1"/>
        <v>0.28162124388539483</v>
      </c>
      <c r="G11" s="56">
        <v>7.5670000000000001E-2</v>
      </c>
      <c r="H11" s="57">
        <v>0.10017</v>
      </c>
      <c r="I11" s="59">
        <f>(M11-H11)/M11</f>
        <v>5.8464141366669831E-2</v>
      </c>
      <c r="J11" s="56">
        <v>0.10087</v>
      </c>
      <c r="K11" s="56"/>
      <c r="L11" s="56">
        <v>0.104</v>
      </c>
      <c r="M11" s="45">
        <v>0.10639</v>
      </c>
      <c r="N11" s="46">
        <f t="shared" si="2"/>
        <v>0.20092561237159945</v>
      </c>
      <c r="O11" s="9">
        <v>0.11</v>
      </c>
      <c r="P11" s="39">
        <v>8.8590000000000002E-2</v>
      </c>
      <c r="Q11" s="47">
        <f t="shared" si="3"/>
        <v>0.18435828877005342</v>
      </c>
      <c r="R11" s="9">
        <v>9.0450000000000003E-2</v>
      </c>
      <c r="S11" s="9">
        <v>9.1899999999999996E-2</v>
      </c>
      <c r="T11" s="9">
        <v>9.3627680000000005E-2</v>
      </c>
      <c r="U11" s="36">
        <v>7.4800000000000005E-2</v>
      </c>
      <c r="V11" s="48">
        <f t="shared" si="4"/>
        <v>0.18616037427918616</v>
      </c>
      <c r="W11" s="10">
        <v>8.3799999999999999E-2</v>
      </c>
      <c r="X11" s="10">
        <v>8.1930000000000003E-2</v>
      </c>
      <c r="Y11" s="10">
        <v>9.6509999999999999E-2</v>
      </c>
      <c r="Z11" s="13">
        <v>9.1910000000000006E-2</v>
      </c>
      <c r="AA11" s="52">
        <f>(AE11-Z11)/AE11</f>
        <v>2.5757896968411999E-2</v>
      </c>
      <c r="AB11" s="10" t="s">
        <v>10</v>
      </c>
      <c r="AC11" s="40" t="s">
        <v>10</v>
      </c>
      <c r="AD11" s="37">
        <f>[1]Arkusz1!$B$66</f>
        <v>0.11119</v>
      </c>
      <c r="AE11" s="37">
        <f>[1]Arkusz1!$D$66</f>
        <v>9.4339999999999993E-2</v>
      </c>
      <c r="AF11" s="28"/>
      <c r="AG11" s="19"/>
      <c r="AH11" s="30"/>
      <c r="AI11" s="25"/>
      <c r="AJ11" s="25"/>
      <c r="AK11" s="25"/>
      <c r="AL11" s="31"/>
      <c r="AM11" s="25"/>
      <c r="AN11" s="29"/>
      <c r="AO11" s="29"/>
      <c r="AP11" s="19"/>
    </row>
    <row r="12" spans="1:44" x14ac:dyDescent="0.2">
      <c r="A12" s="8" t="s">
        <v>33</v>
      </c>
      <c r="B12" s="67">
        <v>0.17077999999999999</v>
      </c>
      <c r="C12" s="68">
        <f t="shared" si="0"/>
        <v>1.2966648735879505</v>
      </c>
      <c r="D12" s="8" t="s">
        <v>33</v>
      </c>
      <c r="E12" s="62">
        <v>7.4359999999999996E-2</v>
      </c>
      <c r="F12" s="63">
        <f t="shared" si="1"/>
        <v>0.257068638225597</v>
      </c>
      <c r="G12" s="56">
        <v>7.6530000000000001E-2</v>
      </c>
      <c r="H12" s="57">
        <v>0.10009</v>
      </c>
      <c r="I12" s="59">
        <f>(M12-H12)/M12</f>
        <v>5.7000188430374979E-2</v>
      </c>
      <c r="J12" s="56">
        <v>0.10303</v>
      </c>
      <c r="K12" s="56"/>
      <c r="L12" s="56">
        <v>0.104</v>
      </c>
      <c r="M12" s="45">
        <v>0.10614</v>
      </c>
      <c r="N12" s="46">
        <f t="shared" si="2"/>
        <v>0.1991865325951869</v>
      </c>
      <c r="O12" s="9">
        <v>0.10986</v>
      </c>
      <c r="P12" s="39">
        <v>8.8510000000000005E-2</v>
      </c>
      <c r="Q12" s="47">
        <f t="shared" si="3"/>
        <v>0.19317875438123497</v>
      </c>
      <c r="R12" s="9">
        <v>9.0399999999999994E-2</v>
      </c>
      <c r="S12" s="9">
        <v>9.1899999999999996E-2</v>
      </c>
      <c r="T12" s="9">
        <v>9.2800339999999995E-2</v>
      </c>
      <c r="U12" s="36">
        <v>7.4179999999999996E-2</v>
      </c>
      <c r="V12" s="48">
        <f>(AB12-U12)/AB12</f>
        <v>0.21419491525423731</v>
      </c>
      <c r="W12" s="10">
        <v>8.2199999999999995E-2</v>
      </c>
      <c r="X12" s="10">
        <v>8.2220000000000001E-2</v>
      </c>
      <c r="Y12" s="10">
        <v>0</v>
      </c>
      <c r="Z12" s="10" t="s">
        <v>10</v>
      </c>
      <c r="AA12" s="40" t="s">
        <v>10</v>
      </c>
      <c r="AB12" s="13">
        <v>9.4399999999999998E-2</v>
      </c>
      <c r="AC12" s="52">
        <f>(AE12-AB12)/AE12</f>
        <v>0.13970655244691513</v>
      </c>
      <c r="AD12" s="37">
        <f>[1]Arkusz1!$B$63</f>
        <v>0.10972999999999999</v>
      </c>
      <c r="AE12" s="37">
        <f>[1]Arkusz1!$D$63</f>
        <v>0.10972999999999999</v>
      </c>
      <c r="AF12" s="28"/>
      <c r="AG12" s="19"/>
      <c r="AH12" s="30"/>
      <c r="AI12" s="25"/>
      <c r="AJ12" s="25"/>
      <c r="AK12" s="25"/>
      <c r="AL12" s="30"/>
      <c r="AM12" s="25"/>
      <c r="AN12" s="29"/>
      <c r="AO12" s="29"/>
      <c r="AP12" s="19"/>
    </row>
    <row r="13" spans="1:44" x14ac:dyDescent="0.2">
      <c r="Y13" s="5"/>
      <c r="Z13" s="7"/>
      <c r="AA13" s="7"/>
      <c r="AB13" s="16"/>
      <c r="AC13" s="16"/>
      <c r="AD13" s="25"/>
      <c r="AE13" s="28"/>
      <c r="AF13" s="28"/>
      <c r="AG13" s="19"/>
      <c r="AH13" s="30"/>
      <c r="AI13" s="25"/>
      <c r="AJ13" s="25"/>
      <c r="AK13" s="25"/>
      <c r="AL13" s="30"/>
      <c r="AM13" s="25"/>
      <c r="AN13" s="29"/>
      <c r="AO13" s="29"/>
      <c r="AP13" s="19"/>
    </row>
    <row r="14" spans="1:44" s="3" customFormat="1" x14ac:dyDescent="0.2">
      <c r="B14" s="69">
        <f>SUM(B5:B13)</f>
        <v>1.3469799999999998</v>
      </c>
      <c r="E14" s="69">
        <f>SUM(E5:E13)</f>
        <v>0.60160999999999998</v>
      </c>
      <c r="W14" s="14"/>
      <c r="X14" s="14"/>
      <c r="Y14" s="14"/>
      <c r="Z14" s="14"/>
      <c r="AA14" s="14"/>
      <c r="AB14" s="14"/>
      <c r="AC14" s="14"/>
      <c r="AD14" s="25"/>
      <c r="AE14" s="28"/>
      <c r="AF14" s="28"/>
      <c r="AG14" s="19"/>
      <c r="AH14" s="25"/>
      <c r="AI14" s="25"/>
      <c r="AJ14" s="25"/>
      <c r="AK14" s="25"/>
      <c r="AL14" s="30"/>
      <c r="AM14" s="25"/>
      <c r="AN14" s="29"/>
      <c r="AO14" s="29"/>
      <c r="AP14" s="19"/>
    </row>
    <row r="15" spans="1:44" x14ac:dyDescent="0.2">
      <c r="A15" s="1" t="s">
        <v>39</v>
      </c>
      <c r="B15" s="1">
        <f>B14/8</f>
        <v>0.16837249999999998</v>
      </c>
      <c r="D15" s="1" t="s">
        <v>39</v>
      </c>
      <c r="E15" s="1">
        <f>E14/8</f>
        <v>7.5201249999999997E-2</v>
      </c>
      <c r="W15" s="5"/>
      <c r="Y15" s="5"/>
      <c r="Z15" s="7"/>
      <c r="AA15" s="7"/>
      <c r="AB15" s="7"/>
      <c r="AC15" s="7"/>
      <c r="AD15" s="21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</row>
    <row r="16" spans="1:44" x14ac:dyDescent="0.2">
      <c r="B16" s="1" t="s">
        <v>38</v>
      </c>
      <c r="W16" s="5"/>
      <c r="Y16" s="5"/>
      <c r="Z16" s="7"/>
      <c r="AA16" s="7"/>
      <c r="AB16" s="7"/>
      <c r="AC16" s="7"/>
      <c r="AD16" s="21"/>
      <c r="AE16" s="18"/>
      <c r="AF16" s="74"/>
      <c r="AG16" s="74"/>
      <c r="AH16" s="74"/>
      <c r="AI16" s="74"/>
      <c r="AJ16" s="74"/>
      <c r="AK16" s="74"/>
      <c r="AL16" s="74"/>
      <c r="AM16" s="74"/>
      <c r="AN16" s="18"/>
      <c r="AO16" s="18"/>
      <c r="AP16" s="18"/>
      <c r="AQ16" s="18"/>
      <c r="AR16" s="18"/>
    </row>
    <row r="17" spans="2:44" x14ac:dyDescent="0.2">
      <c r="B17" s="1">
        <v>6268379</v>
      </c>
      <c r="E17" s="1">
        <f>B17*E15</f>
        <v>471389.93627374998</v>
      </c>
      <c r="W17" s="5"/>
      <c r="Y17" s="5"/>
      <c r="Z17" s="7"/>
      <c r="AA17" s="7"/>
      <c r="AB17" s="7"/>
      <c r="AC17" s="7"/>
      <c r="AD17" s="21"/>
      <c r="AE17" s="11"/>
      <c r="AF17" s="74"/>
      <c r="AG17" s="74"/>
      <c r="AH17" s="81"/>
      <c r="AI17" s="81"/>
      <c r="AJ17" s="18"/>
      <c r="AK17" s="81"/>
      <c r="AL17" s="81"/>
      <c r="AM17" s="18"/>
      <c r="AN17" s="18"/>
      <c r="AO17" s="18"/>
      <c r="AP17" s="18"/>
      <c r="AQ17" s="18"/>
      <c r="AR17" s="18"/>
    </row>
    <row r="18" spans="2:44" x14ac:dyDescent="0.2">
      <c r="B18" s="1">
        <v>5759338</v>
      </c>
      <c r="E18" s="1">
        <f>B18*E15</f>
        <v>433109.41677249997</v>
      </c>
      <c r="W18" s="5"/>
      <c r="Y18" s="5"/>
      <c r="Z18" s="7"/>
      <c r="AA18" s="7"/>
      <c r="AB18" s="7"/>
      <c r="AC18" s="7"/>
      <c r="AD18" s="21"/>
      <c r="AE18" s="21"/>
      <c r="AF18" s="33"/>
      <c r="AG18" s="33"/>
      <c r="AH18" s="73"/>
      <c r="AI18" s="73"/>
      <c r="AJ18" s="21"/>
      <c r="AK18" s="74"/>
      <c r="AL18" s="74"/>
      <c r="AM18" s="21"/>
      <c r="AN18" s="18"/>
      <c r="AO18" s="18"/>
      <c r="AP18" s="18"/>
      <c r="AQ18" s="18"/>
      <c r="AR18" s="18"/>
    </row>
    <row r="19" spans="2:44" x14ac:dyDescent="0.2">
      <c r="W19" s="5"/>
      <c r="Y19" s="5"/>
      <c r="Z19" s="7"/>
      <c r="AA19" s="7"/>
      <c r="AB19" s="7"/>
      <c r="AC19" s="7"/>
      <c r="AD19" s="18"/>
      <c r="AE19" s="22"/>
      <c r="AF19" s="28"/>
      <c r="AG19" s="19"/>
      <c r="AH19" s="25"/>
      <c r="AI19" s="25"/>
      <c r="AJ19" s="21"/>
      <c r="AK19" s="21"/>
      <c r="AL19" s="21"/>
      <c r="AM19" s="21"/>
      <c r="AN19" s="18"/>
      <c r="AO19" s="18"/>
      <c r="AP19" s="18"/>
      <c r="AQ19" s="18"/>
      <c r="AR19" s="18"/>
    </row>
    <row r="20" spans="2:44" x14ac:dyDescent="0.2">
      <c r="B20" s="1">
        <v>6268379</v>
      </c>
      <c r="E20" s="1">
        <f>B20*B15</f>
        <v>1055422.6431774998</v>
      </c>
      <c r="W20" s="5"/>
      <c r="Y20" s="5"/>
      <c r="Z20" s="7"/>
      <c r="AA20" s="7"/>
      <c r="AB20" s="7"/>
      <c r="AC20" s="7"/>
      <c r="AD20" s="18"/>
      <c r="AE20" s="22"/>
      <c r="AF20" s="22"/>
      <c r="AG20" s="19"/>
      <c r="AH20" s="21"/>
      <c r="AI20" s="21"/>
      <c r="AJ20" s="21"/>
      <c r="AK20" s="21"/>
      <c r="AL20" s="21"/>
      <c r="AM20" s="21"/>
      <c r="AN20" s="18"/>
      <c r="AO20" s="18"/>
      <c r="AP20" s="18"/>
      <c r="AQ20" s="18"/>
      <c r="AR20" s="18"/>
    </row>
    <row r="21" spans="2:44" x14ac:dyDescent="0.2">
      <c r="B21" s="1">
        <v>5759338</v>
      </c>
      <c r="E21" s="1">
        <f>B21*B15</f>
        <v>969714.13740499993</v>
      </c>
      <c r="W21" s="5"/>
      <c r="Y21" s="5"/>
      <c r="Z21" s="7"/>
      <c r="AA21" s="7"/>
      <c r="AB21" s="7"/>
      <c r="AC21" s="7"/>
      <c r="AD21" s="18"/>
      <c r="AE21" s="22"/>
      <c r="AF21" s="22"/>
      <c r="AG21" s="19"/>
      <c r="AH21" s="21"/>
      <c r="AI21" s="21"/>
      <c r="AJ21" s="21"/>
      <c r="AK21" s="21"/>
      <c r="AL21" s="21"/>
      <c r="AM21" s="21"/>
      <c r="AN21" s="18"/>
      <c r="AO21" s="18"/>
      <c r="AP21" s="18"/>
      <c r="AQ21" s="18"/>
      <c r="AR21" s="18"/>
    </row>
    <row r="22" spans="2:44" x14ac:dyDescent="0.2">
      <c r="W22" s="5"/>
      <c r="Y22" s="5"/>
      <c r="Z22" s="7"/>
      <c r="AA22" s="7"/>
      <c r="AB22" s="7"/>
      <c r="AC22" s="7"/>
      <c r="AD22" s="18"/>
      <c r="AE22" s="22"/>
      <c r="AF22" s="22"/>
      <c r="AG22" s="19"/>
      <c r="AH22" s="21"/>
      <c r="AI22" s="21"/>
      <c r="AJ22" s="21"/>
      <c r="AK22" s="21"/>
      <c r="AL22" s="21"/>
      <c r="AM22" s="21"/>
      <c r="AN22" s="18"/>
      <c r="AO22" s="18"/>
      <c r="AP22" s="18"/>
      <c r="AQ22" s="18"/>
      <c r="AR22" s="18"/>
    </row>
    <row r="23" spans="2:44" x14ac:dyDescent="0.2">
      <c r="E23" s="1">
        <f>E20-E17</f>
        <v>584032.70690374984</v>
      </c>
      <c r="W23" s="17"/>
      <c r="Y23" s="5"/>
      <c r="Z23" s="7"/>
      <c r="AA23" s="7"/>
      <c r="AB23" s="16"/>
      <c r="AC23" s="16"/>
      <c r="AD23" s="18"/>
      <c r="AE23" s="22"/>
      <c r="AF23" s="22"/>
      <c r="AG23" s="19"/>
      <c r="AH23" s="22"/>
      <c r="AI23" s="21"/>
      <c r="AJ23" s="23"/>
      <c r="AK23" s="22"/>
      <c r="AL23" s="21"/>
      <c r="AM23" s="23"/>
      <c r="AN23" s="18"/>
      <c r="AO23" s="18"/>
      <c r="AP23" s="18"/>
      <c r="AQ23" s="18"/>
      <c r="AR23" s="18"/>
    </row>
    <row r="24" spans="2:44" s="3" customFormat="1" x14ac:dyDescent="0.2">
      <c r="E24" s="69">
        <f>E21-E18</f>
        <v>536604.72063250002</v>
      </c>
      <c r="W24" s="14"/>
      <c r="X24" s="14"/>
      <c r="Y24" s="14"/>
      <c r="Z24" s="14"/>
      <c r="AA24" s="14"/>
      <c r="AB24" s="14"/>
      <c r="AC24" s="14"/>
      <c r="AD24" s="18"/>
      <c r="AE24" s="22"/>
      <c r="AF24" s="22"/>
      <c r="AG24" s="19"/>
      <c r="AH24" s="22"/>
      <c r="AI24" s="21"/>
      <c r="AJ24" s="23"/>
      <c r="AK24" s="22"/>
      <c r="AL24" s="21"/>
      <c r="AM24" s="23"/>
      <c r="AN24" s="18"/>
      <c r="AO24" s="18"/>
      <c r="AP24" s="18"/>
      <c r="AQ24" s="34"/>
      <c r="AR24" s="34"/>
    </row>
    <row r="25" spans="2:44" x14ac:dyDescent="0.2">
      <c r="E25" s="1">
        <f>SUM(E23:E24)</f>
        <v>1120637.4275362499</v>
      </c>
      <c r="W25" s="5"/>
      <c r="Y25" s="5"/>
      <c r="Z25" s="7"/>
      <c r="AA25" s="7"/>
      <c r="AB25" s="7"/>
      <c r="AC25" s="7"/>
      <c r="AD25" s="18"/>
      <c r="AE25" s="22"/>
      <c r="AF25" s="22"/>
      <c r="AG25" s="19"/>
      <c r="AH25" s="22"/>
      <c r="AI25" s="21"/>
      <c r="AJ25" s="23"/>
      <c r="AK25" s="22"/>
      <c r="AL25" s="21"/>
      <c r="AM25" s="23"/>
      <c r="AN25" s="18"/>
      <c r="AO25" s="18"/>
      <c r="AP25" s="18"/>
      <c r="AQ25" s="18"/>
      <c r="AR25" s="18"/>
    </row>
    <row r="26" spans="2:44" x14ac:dyDescent="0.2">
      <c r="W26" s="5"/>
      <c r="Y26" s="5"/>
      <c r="Z26" s="7"/>
      <c r="AA26" s="7"/>
      <c r="AB26" s="7"/>
      <c r="AC26" s="7"/>
      <c r="AD26" s="18"/>
      <c r="AE26" s="22"/>
      <c r="AF26" s="22"/>
      <c r="AG26" s="19"/>
      <c r="AH26" s="22"/>
      <c r="AI26" s="21"/>
      <c r="AJ26" s="23"/>
      <c r="AK26" s="22"/>
      <c r="AL26" s="21"/>
      <c r="AM26" s="23"/>
      <c r="AN26" s="18"/>
      <c r="AO26" s="18"/>
      <c r="AP26" s="18"/>
      <c r="AQ26" s="18"/>
      <c r="AR26" s="18"/>
    </row>
    <row r="27" spans="2:44" x14ac:dyDescent="0.2">
      <c r="W27" s="5"/>
      <c r="Y27" s="5"/>
      <c r="Z27" s="7"/>
      <c r="AA27" s="7"/>
      <c r="AB27" s="7"/>
      <c r="AC27" s="7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</row>
    <row r="28" spans="2:44" x14ac:dyDescent="0.2">
      <c r="W28" s="5"/>
      <c r="Y28" s="5"/>
      <c r="Z28" s="7"/>
      <c r="AA28" s="7"/>
      <c r="AB28" s="7"/>
      <c r="AC28" s="7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</row>
    <row r="29" spans="2:44" x14ac:dyDescent="0.2">
      <c r="W29" s="5"/>
      <c r="Y29" s="5"/>
      <c r="Z29" s="7"/>
      <c r="AA29" s="7"/>
      <c r="AB29" s="7"/>
      <c r="AC29" s="7"/>
      <c r="AD29" s="35"/>
      <c r="AE29" s="35"/>
      <c r="AF29" s="20"/>
      <c r="AG29" s="35"/>
      <c r="AH29" s="19"/>
      <c r="AI29" s="20"/>
      <c r="AJ29" s="20"/>
      <c r="AK29" s="20"/>
      <c r="AL29" s="20"/>
      <c r="AM29" s="18"/>
      <c r="AN29" s="18"/>
      <c r="AO29" s="18"/>
      <c r="AP29" s="18"/>
      <c r="AQ29" s="18"/>
      <c r="AR29" s="18"/>
    </row>
    <row r="30" spans="2:44" x14ac:dyDescent="0.2">
      <c r="W30" s="5"/>
      <c r="Y30" s="5"/>
      <c r="Z30" s="7"/>
      <c r="AA30" s="7"/>
      <c r="AB30" s="7"/>
      <c r="AC30" s="7"/>
      <c r="AD30" s="35"/>
      <c r="AE30" s="35"/>
      <c r="AF30" s="20"/>
      <c r="AG30" s="35"/>
      <c r="AH30" s="19"/>
      <c r="AI30" s="20"/>
      <c r="AJ30" s="20"/>
      <c r="AK30" s="20"/>
      <c r="AL30" s="20"/>
      <c r="AM30" s="18"/>
      <c r="AN30" s="18"/>
      <c r="AO30" s="18"/>
      <c r="AP30" s="18"/>
      <c r="AQ30" s="18"/>
      <c r="AR30" s="18"/>
    </row>
    <row r="31" spans="2:44" x14ac:dyDescent="0.2">
      <c r="W31" s="5"/>
      <c r="Y31" s="5"/>
      <c r="Z31" s="7"/>
      <c r="AA31" s="7"/>
      <c r="AB31" s="7"/>
      <c r="AC31" s="7"/>
      <c r="AD31" s="35"/>
      <c r="AE31" s="35"/>
      <c r="AF31" s="20"/>
      <c r="AG31" s="35"/>
      <c r="AH31" s="19"/>
      <c r="AI31" s="20"/>
      <c r="AJ31" s="20"/>
      <c r="AK31" s="20"/>
      <c r="AL31" s="20"/>
      <c r="AM31" s="18"/>
      <c r="AN31" s="18"/>
      <c r="AO31" s="18"/>
      <c r="AP31" s="18"/>
      <c r="AQ31" s="18"/>
      <c r="AR31" s="18"/>
    </row>
    <row r="32" spans="2:44" x14ac:dyDescent="0.2">
      <c r="W32" s="5"/>
      <c r="Y32" s="5"/>
      <c r="Z32" s="7"/>
      <c r="AA32" s="7"/>
      <c r="AB32" s="7"/>
      <c r="AC32" s="7"/>
      <c r="AD32" s="35"/>
      <c r="AE32" s="35"/>
      <c r="AF32" s="20"/>
      <c r="AG32" s="35"/>
      <c r="AH32" s="19"/>
      <c r="AI32" s="20"/>
      <c r="AJ32" s="20"/>
      <c r="AK32" s="20"/>
      <c r="AL32" s="20"/>
      <c r="AM32" s="18"/>
      <c r="AN32" s="18"/>
      <c r="AO32" s="18"/>
      <c r="AP32" s="18"/>
      <c r="AQ32" s="18"/>
      <c r="AR32" s="18"/>
    </row>
    <row r="33" spans="23:44" x14ac:dyDescent="0.2">
      <c r="W33" s="5"/>
      <c r="Y33" s="5"/>
      <c r="Z33" s="7"/>
      <c r="AA33" s="7"/>
      <c r="AB33" s="16"/>
      <c r="AC33" s="16"/>
      <c r="AD33" s="19"/>
      <c r="AE33" s="19"/>
      <c r="AF33" s="19"/>
      <c r="AG33" s="19"/>
      <c r="AH33" s="19"/>
      <c r="AI33" s="20"/>
      <c r="AJ33" s="20"/>
      <c r="AK33" s="35"/>
      <c r="AL33" s="35"/>
      <c r="AM33" s="18"/>
      <c r="AN33" s="18"/>
      <c r="AO33" s="18"/>
      <c r="AP33" s="18"/>
      <c r="AQ33" s="18"/>
      <c r="AR33" s="18"/>
    </row>
    <row r="34" spans="23:44" s="3" customFormat="1" x14ac:dyDescent="0.2">
      <c r="W34" s="14"/>
      <c r="X34" s="14"/>
      <c r="Y34" s="14"/>
      <c r="Z34" s="14"/>
      <c r="AA34" s="14"/>
      <c r="AB34" s="14"/>
      <c r="AC34" s="14"/>
      <c r="AD34" s="33"/>
      <c r="AE34" s="33"/>
      <c r="AF34" s="33"/>
      <c r="AG34" s="33"/>
      <c r="AH34" s="33"/>
      <c r="AI34" s="33"/>
      <c r="AJ34" s="33"/>
      <c r="AK34" s="33"/>
      <c r="AL34" s="33"/>
      <c r="AM34" s="34"/>
      <c r="AN34" s="34"/>
      <c r="AO34" s="34"/>
      <c r="AP34" s="34"/>
      <c r="AQ34" s="34"/>
      <c r="AR34" s="34"/>
    </row>
    <row r="35" spans="23:44" x14ac:dyDescent="0.2">
      <c r="W35" s="5"/>
      <c r="X35" s="5"/>
      <c r="Y35" s="5"/>
      <c r="Z35" s="7"/>
      <c r="AA35" s="7"/>
      <c r="AB35" s="7"/>
      <c r="AC35" s="7"/>
      <c r="AD35" s="6"/>
      <c r="AE35" s="6"/>
      <c r="AF35" s="7"/>
      <c r="AG35" s="6"/>
      <c r="AH35" s="5"/>
      <c r="AI35" s="7"/>
      <c r="AJ35" s="7"/>
      <c r="AK35" s="7"/>
      <c r="AL35" s="7"/>
    </row>
    <row r="36" spans="23:44" x14ac:dyDescent="0.2">
      <c r="W36" s="5"/>
      <c r="X36" s="5"/>
      <c r="Y36" s="5"/>
      <c r="Z36" s="7"/>
      <c r="AA36" s="7"/>
      <c r="AB36" s="7"/>
      <c r="AC36" s="7"/>
      <c r="AD36" s="6"/>
      <c r="AE36" s="6"/>
      <c r="AF36" s="7"/>
      <c r="AG36" s="6"/>
      <c r="AH36" s="5"/>
      <c r="AI36" s="7"/>
      <c r="AJ36" s="7"/>
      <c r="AK36" s="7"/>
      <c r="AL36" s="7"/>
    </row>
    <row r="37" spans="23:44" x14ac:dyDescent="0.2">
      <c r="W37" s="5"/>
      <c r="X37" s="5"/>
      <c r="Y37" s="5"/>
      <c r="Z37" s="7"/>
      <c r="AA37" s="7"/>
      <c r="AB37" s="7"/>
      <c r="AC37" s="7"/>
      <c r="AD37" s="6"/>
      <c r="AE37" s="6"/>
      <c r="AF37" s="7"/>
      <c r="AG37" s="6"/>
      <c r="AH37" s="5"/>
      <c r="AI37" s="7"/>
      <c r="AJ37" s="7"/>
      <c r="AK37" s="7"/>
      <c r="AL37" s="7"/>
    </row>
    <row r="38" spans="23:44" x14ac:dyDescent="0.2">
      <c r="W38" s="5"/>
      <c r="X38" s="5"/>
      <c r="Y38" s="5"/>
      <c r="Z38" s="7"/>
      <c r="AA38" s="7"/>
      <c r="AB38" s="7"/>
      <c r="AC38" s="7"/>
      <c r="AD38" s="6"/>
      <c r="AE38" s="6"/>
      <c r="AF38" s="7"/>
      <c r="AG38" s="6"/>
      <c r="AH38" s="5"/>
      <c r="AI38" s="7"/>
      <c r="AJ38" s="7"/>
      <c r="AK38" s="7"/>
      <c r="AL38" s="7"/>
    </row>
    <row r="39" spans="23:44" x14ac:dyDescent="0.2">
      <c r="W39" s="5"/>
      <c r="X39" s="5"/>
      <c r="Y39" s="5"/>
      <c r="Z39" s="7"/>
      <c r="AA39" s="7"/>
      <c r="AB39" s="7"/>
      <c r="AC39" s="7"/>
      <c r="AD39" s="6"/>
      <c r="AE39" s="6"/>
      <c r="AF39" s="7"/>
      <c r="AG39" s="6"/>
      <c r="AH39" s="5"/>
      <c r="AI39" s="7"/>
      <c r="AJ39" s="7"/>
      <c r="AK39" s="7"/>
      <c r="AL39" s="7"/>
    </row>
    <row r="40" spans="23:44" x14ac:dyDescent="0.2">
      <c r="W40" s="5"/>
      <c r="X40" s="5"/>
      <c r="Y40" s="5"/>
      <c r="Z40" s="7"/>
      <c r="AA40" s="7"/>
      <c r="AB40" s="7"/>
      <c r="AC40" s="7"/>
      <c r="AD40" s="6"/>
      <c r="AE40" s="6"/>
      <c r="AF40" s="7"/>
      <c r="AG40" s="6"/>
      <c r="AH40" s="5"/>
      <c r="AI40" s="7"/>
      <c r="AJ40" s="7"/>
      <c r="AK40" s="7"/>
      <c r="AL40" s="7"/>
    </row>
    <row r="41" spans="23:44" x14ac:dyDescent="0.2">
      <c r="W41" s="5"/>
      <c r="X41" s="5"/>
      <c r="Y41" s="5"/>
      <c r="Z41" s="7"/>
      <c r="AA41" s="7"/>
      <c r="AB41" s="7"/>
      <c r="AC41" s="7"/>
      <c r="AD41" s="6"/>
      <c r="AE41" s="6"/>
      <c r="AF41" s="7"/>
      <c r="AG41" s="6"/>
      <c r="AH41" s="5"/>
      <c r="AI41" s="7"/>
      <c r="AJ41" s="7"/>
      <c r="AK41" s="7"/>
      <c r="AL41" s="7"/>
    </row>
    <row r="42" spans="23:44" x14ac:dyDescent="0.2">
      <c r="W42" s="5"/>
      <c r="X42" s="5"/>
      <c r="Y42" s="5"/>
      <c r="Z42" s="7"/>
      <c r="AA42" s="7"/>
      <c r="AB42" s="7"/>
      <c r="AC42" s="7"/>
      <c r="AD42" s="6"/>
      <c r="AE42" s="6"/>
      <c r="AF42" s="7"/>
      <c r="AG42" s="6"/>
      <c r="AH42" s="5"/>
      <c r="AI42" s="7"/>
      <c r="AJ42" s="7"/>
      <c r="AK42" s="7"/>
      <c r="AL42" s="7"/>
    </row>
    <row r="43" spans="23:44" x14ac:dyDescent="0.2">
      <c r="X43" s="5"/>
      <c r="Y43" s="5"/>
      <c r="Z43" s="7"/>
      <c r="AA43" s="7"/>
      <c r="AB43" s="4"/>
      <c r="AC43" s="4"/>
      <c r="AI43" s="2"/>
      <c r="AJ43" s="2"/>
      <c r="AK43" s="6"/>
      <c r="AL43" s="6"/>
    </row>
    <row r="44" spans="23:44" x14ac:dyDescent="0.2">
      <c r="W44" s="19"/>
      <c r="X44" s="19"/>
      <c r="Y44" s="19"/>
      <c r="Z44" s="20"/>
      <c r="AA44" s="20"/>
      <c r="AB44" s="24"/>
      <c r="AC44" s="24"/>
      <c r="AD44" s="19"/>
      <c r="AE44" s="19"/>
      <c r="AF44" s="19"/>
      <c r="AG44" s="19"/>
      <c r="AH44" s="19"/>
      <c r="AI44" s="2"/>
      <c r="AJ44" s="2"/>
      <c r="AK44" s="6"/>
      <c r="AL44" s="6"/>
    </row>
    <row r="45" spans="23:44" x14ac:dyDescent="0.2">
      <c r="W45" s="19"/>
      <c r="X45" s="19"/>
      <c r="Y45" s="19"/>
      <c r="Z45" s="20"/>
      <c r="AA45" s="20"/>
      <c r="AB45" s="24"/>
      <c r="AC45" s="24"/>
      <c r="AD45" s="19"/>
      <c r="AE45" s="19"/>
      <c r="AF45" s="19"/>
      <c r="AG45" s="25"/>
      <c r="AH45" s="25"/>
      <c r="AI45" s="11"/>
      <c r="AJ45" s="2"/>
      <c r="AK45" s="6"/>
      <c r="AL45" s="6"/>
    </row>
    <row r="46" spans="23:44" x14ac:dyDescent="0.2">
      <c r="W46" s="19"/>
      <c r="X46" s="26"/>
      <c r="Y46" s="26"/>
      <c r="Z46" s="26"/>
      <c r="AA46" s="26"/>
      <c r="AB46" s="26"/>
      <c r="AC46" s="26"/>
      <c r="AD46" s="26"/>
      <c r="AE46" s="26"/>
      <c r="AF46" s="26"/>
      <c r="AG46" s="25"/>
      <c r="AH46" s="25"/>
    </row>
    <row r="47" spans="23:44" x14ac:dyDescent="0.2">
      <c r="W47" s="25"/>
      <c r="X47" s="25"/>
      <c r="Y47" s="27"/>
      <c r="Z47" s="25"/>
      <c r="AA47" s="41"/>
      <c r="AB47" s="25"/>
      <c r="AC47" s="41"/>
      <c r="AD47" s="25"/>
      <c r="AE47" s="25"/>
      <c r="AF47" s="25"/>
      <c r="AG47" s="25"/>
      <c r="AH47" s="25"/>
    </row>
    <row r="48" spans="23:44" x14ac:dyDescent="0.2">
      <c r="W48" s="25"/>
      <c r="X48" s="28"/>
      <c r="Y48" s="28"/>
      <c r="Z48" s="25"/>
      <c r="AA48" s="41"/>
      <c r="AB48" s="25"/>
      <c r="AC48" s="41"/>
      <c r="AD48" s="25"/>
      <c r="AE48" s="25"/>
      <c r="AF48" s="25"/>
      <c r="AG48" s="29"/>
      <c r="AH48" s="29"/>
    </row>
    <row r="49" spans="23:34" x14ac:dyDescent="0.2">
      <c r="W49" s="25"/>
      <c r="X49" s="28"/>
      <c r="Y49" s="28"/>
      <c r="Z49" s="25"/>
      <c r="AA49" s="41"/>
      <c r="AB49" s="25"/>
      <c r="AC49" s="41"/>
      <c r="AD49" s="25"/>
      <c r="AE49" s="25"/>
      <c r="AF49" s="25"/>
      <c r="AG49" s="29"/>
      <c r="AH49" s="29"/>
    </row>
    <row r="50" spans="23:34" x14ac:dyDescent="0.2">
      <c r="W50" s="25"/>
      <c r="X50" s="28"/>
      <c r="Y50" s="28"/>
      <c r="Z50" s="25"/>
      <c r="AA50" s="41"/>
      <c r="AB50" s="25"/>
      <c r="AC50" s="41"/>
      <c r="AD50" s="25"/>
      <c r="AE50" s="25"/>
      <c r="AF50" s="25"/>
      <c r="AG50" s="29"/>
      <c r="AH50" s="29"/>
    </row>
    <row r="51" spans="23:34" x14ac:dyDescent="0.2">
      <c r="W51" s="25"/>
      <c r="X51" s="28"/>
      <c r="Y51" s="28"/>
      <c r="Z51" s="25"/>
      <c r="AA51" s="41"/>
      <c r="AB51" s="25"/>
      <c r="AC51" s="41"/>
      <c r="AD51" s="25"/>
      <c r="AE51" s="25"/>
      <c r="AF51" s="25"/>
      <c r="AG51" s="29"/>
      <c r="AH51" s="29"/>
    </row>
    <row r="52" spans="23:34" x14ac:dyDescent="0.2">
      <c r="W52" s="25"/>
      <c r="X52" s="28"/>
      <c r="Y52" s="28"/>
      <c r="Z52" s="30"/>
      <c r="AA52" s="30"/>
      <c r="AB52" s="25"/>
      <c r="AC52" s="41"/>
      <c r="AD52" s="25"/>
      <c r="AE52" s="31"/>
      <c r="AF52" s="25"/>
      <c r="AG52" s="29"/>
      <c r="AH52" s="29"/>
    </row>
    <row r="53" spans="23:34" x14ac:dyDescent="0.2">
      <c r="W53" s="25"/>
      <c r="X53" s="28"/>
      <c r="Y53" s="28"/>
      <c r="Z53" s="30"/>
      <c r="AA53" s="30"/>
      <c r="AB53" s="25"/>
      <c r="AC53" s="41"/>
      <c r="AD53" s="25"/>
      <c r="AE53" s="30"/>
      <c r="AF53" s="25"/>
      <c r="AG53" s="29"/>
      <c r="AH53" s="29"/>
    </row>
    <row r="54" spans="23:34" x14ac:dyDescent="0.2">
      <c r="W54" s="25"/>
      <c r="X54" s="28"/>
      <c r="Y54" s="28"/>
      <c r="Z54" s="30"/>
      <c r="AA54" s="30"/>
      <c r="AB54" s="25"/>
      <c r="AC54" s="41"/>
      <c r="AD54" s="25"/>
      <c r="AE54" s="30"/>
      <c r="AF54" s="25"/>
      <c r="AG54" s="29"/>
      <c r="AH54" s="29"/>
    </row>
    <row r="55" spans="23:34" x14ac:dyDescent="0.2">
      <c r="W55" s="25"/>
      <c r="X55" s="28"/>
      <c r="Y55" s="28"/>
      <c r="Z55" s="25"/>
      <c r="AA55" s="41"/>
      <c r="AB55" s="25"/>
      <c r="AC55" s="41"/>
      <c r="AD55" s="25"/>
      <c r="AE55" s="30"/>
      <c r="AF55" s="25"/>
      <c r="AG55" s="29"/>
      <c r="AH55" s="29"/>
    </row>
    <row r="56" spans="23:34" x14ac:dyDescent="0.2">
      <c r="W56" s="25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</row>
    <row r="57" spans="23:34" x14ac:dyDescent="0.2">
      <c r="W57" s="25"/>
      <c r="X57" s="19"/>
      <c r="Y57" s="26"/>
      <c r="Z57" s="26"/>
      <c r="AA57" s="26"/>
      <c r="AB57" s="26"/>
      <c r="AC57" s="26"/>
      <c r="AD57" s="26"/>
      <c r="AE57" s="26"/>
      <c r="AF57" s="26"/>
      <c r="AG57" s="19"/>
      <c r="AH57" s="19"/>
    </row>
    <row r="58" spans="23:34" x14ac:dyDescent="0.2">
      <c r="W58" s="25"/>
      <c r="X58" s="26"/>
      <c r="Y58" s="26"/>
      <c r="Z58" s="32"/>
      <c r="AA58" s="32"/>
      <c r="AB58" s="19"/>
      <c r="AC58" s="19"/>
      <c r="AD58" s="32"/>
      <c r="AE58" s="32"/>
      <c r="AF58" s="19"/>
      <c r="AG58" s="19"/>
      <c r="AH58" s="19"/>
    </row>
    <row r="59" spans="23:34" x14ac:dyDescent="0.2">
      <c r="W59" s="25"/>
      <c r="X59" s="25"/>
      <c r="Y59" s="33"/>
      <c r="Z59" s="26"/>
      <c r="AA59" s="26"/>
      <c r="AB59" s="25"/>
      <c r="AC59" s="41"/>
      <c r="AD59" s="26"/>
      <c r="AE59" s="26"/>
      <c r="AF59" s="25"/>
      <c r="AG59" s="19"/>
      <c r="AH59" s="19"/>
    </row>
    <row r="60" spans="23:34" x14ac:dyDescent="0.2">
      <c r="W60" s="19"/>
      <c r="X60" s="28"/>
      <c r="Y60" s="28"/>
      <c r="Z60" s="25"/>
      <c r="AA60" s="41"/>
      <c r="AB60" s="25"/>
      <c r="AC60" s="41"/>
      <c r="AD60" s="25"/>
      <c r="AE60" s="25"/>
      <c r="AF60" s="25"/>
      <c r="AG60" s="19"/>
      <c r="AH60" s="19"/>
    </row>
    <row r="61" spans="23:34" x14ac:dyDescent="0.2">
      <c r="W61" s="19"/>
      <c r="X61" s="28"/>
      <c r="Y61" s="28"/>
      <c r="Z61" s="25"/>
      <c r="AA61" s="41"/>
      <c r="AB61" s="25"/>
      <c r="AC61" s="41"/>
      <c r="AD61" s="25"/>
      <c r="AE61" s="25"/>
      <c r="AF61" s="25"/>
      <c r="AG61" s="19"/>
      <c r="AH61" s="19"/>
    </row>
    <row r="62" spans="23:34" x14ac:dyDescent="0.2">
      <c r="W62" s="19"/>
      <c r="X62" s="28"/>
      <c r="Y62" s="28"/>
      <c r="Z62" s="25"/>
      <c r="AA62" s="41"/>
      <c r="AB62" s="25"/>
      <c r="AC62" s="41"/>
      <c r="AD62" s="25"/>
      <c r="AE62" s="25"/>
      <c r="AF62" s="25"/>
      <c r="AG62" s="19"/>
      <c r="AH62" s="19"/>
    </row>
    <row r="63" spans="23:34" x14ac:dyDescent="0.2">
      <c r="W63" s="19"/>
      <c r="X63" s="28"/>
      <c r="Y63" s="28"/>
      <c r="Z63" s="25"/>
      <c r="AA63" s="41"/>
      <c r="AB63" s="25"/>
      <c r="AC63" s="41"/>
      <c r="AD63" s="25"/>
      <c r="AE63" s="25"/>
      <c r="AF63" s="25"/>
      <c r="AG63" s="19"/>
      <c r="AH63" s="19"/>
    </row>
    <row r="64" spans="23:34" x14ac:dyDescent="0.2">
      <c r="W64" s="19"/>
      <c r="X64" s="28"/>
      <c r="Y64" s="28"/>
      <c r="Z64" s="28"/>
      <c r="AA64" s="28"/>
      <c r="AB64" s="29"/>
      <c r="AC64" s="29"/>
      <c r="AD64" s="28"/>
      <c r="AE64" s="25"/>
      <c r="AF64" s="29"/>
      <c r="AG64" s="19"/>
      <c r="AH64" s="19"/>
    </row>
    <row r="65" spans="23:34" x14ac:dyDescent="0.2">
      <c r="W65" s="19"/>
      <c r="X65" s="28"/>
      <c r="Y65" s="28"/>
      <c r="Z65" s="28"/>
      <c r="AA65" s="28"/>
      <c r="AB65" s="29"/>
      <c r="AC65" s="29"/>
      <c r="AD65" s="28"/>
      <c r="AE65" s="25"/>
      <c r="AF65" s="29"/>
      <c r="AG65" s="19"/>
      <c r="AH65" s="19"/>
    </row>
    <row r="66" spans="23:34" x14ac:dyDescent="0.2">
      <c r="W66" s="19"/>
      <c r="X66" s="28"/>
      <c r="Y66" s="28"/>
      <c r="Z66" s="28"/>
      <c r="AA66" s="28"/>
      <c r="AB66" s="29"/>
      <c r="AC66" s="29"/>
      <c r="AD66" s="28"/>
      <c r="AE66" s="25"/>
      <c r="AF66" s="29"/>
      <c r="AG66" s="19"/>
      <c r="AH66" s="19"/>
    </row>
    <row r="67" spans="23:34" x14ac:dyDescent="0.2">
      <c r="W67" s="19"/>
      <c r="X67" s="28"/>
      <c r="Y67" s="28"/>
      <c r="Z67" s="28"/>
      <c r="AA67" s="28"/>
      <c r="AB67" s="29"/>
      <c r="AC67" s="29"/>
      <c r="AD67" s="28"/>
      <c r="AE67" s="25"/>
      <c r="AF67" s="29"/>
      <c r="AG67" s="19"/>
      <c r="AH67" s="19"/>
    </row>
    <row r="68" spans="23:34" x14ac:dyDescent="0.2"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</row>
  </sheetData>
  <mergeCells count="20">
    <mergeCell ref="B2:C2"/>
    <mergeCell ref="P2:T2"/>
    <mergeCell ref="H2:L2"/>
    <mergeCell ref="M2:O2"/>
    <mergeCell ref="Z2:AC2"/>
    <mergeCell ref="D1:AE1"/>
    <mergeCell ref="E2:G2"/>
    <mergeCell ref="AH18:AI18"/>
    <mergeCell ref="AK18:AL18"/>
    <mergeCell ref="U2:Y2"/>
    <mergeCell ref="Z3:AB3"/>
    <mergeCell ref="AD2:AE2"/>
    <mergeCell ref="AD3:AE3"/>
    <mergeCell ref="AF5:AG5"/>
    <mergeCell ref="AH5:AK5"/>
    <mergeCell ref="AL5:AM5"/>
    <mergeCell ref="AF16:AM16"/>
    <mergeCell ref="AF17:AG17"/>
    <mergeCell ref="AH17:AI17"/>
    <mergeCell ref="AK17:AL17"/>
  </mergeCells>
  <pageMargins left="0.25" right="0.25" top="0.75" bottom="0.75" header="0.3" footer="0.3"/>
  <pageSetup paperSize="8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Mzec</dc:creator>
  <cp:lastModifiedBy>Rypel</cp:lastModifiedBy>
  <cp:lastPrinted>2021-08-30T11:34:11Z</cp:lastPrinted>
  <dcterms:created xsi:type="dcterms:W3CDTF">2015-10-22T16:31:15Z</dcterms:created>
  <dcterms:modified xsi:type="dcterms:W3CDTF">2022-05-18T12:19:13Z</dcterms:modified>
</cp:coreProperties>
</file>